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220" windowHeight="8832" activeTab="1"/>
  </bookViews>
  <sheets>
    <sheet name="24" sheetId="1" r:id="rId1"/>
    <sheet name="ведомств тыс.руб прогноз (2 (2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<sst xmlns="http://schemas.openxmlformats.org/spreadsheetml/2006/main" count="547" uniqueCount="96">
  <si>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</si>
  <si>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</si>
  <si>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</si>
  <si>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</si>
  <si>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</si>
  <si>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</si>
  <si>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</si>
  <si>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</si>
  <si>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</si>
  <si>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</si>
  <si>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</si>
  <si>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</si>
  <si>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</si>
  <si>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</si>
  <si>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</si>
  <si>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</si>
  <si>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</si>
  <si>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</si>
  <si>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</si>
  <si>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</si>
  <si>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</si>
  <si>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</si>
  <si>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</si>
  <si>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</si>
  <si>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</si>
  <si>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</si>
  <si>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</si>
  <si>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</si>
  <si>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</si>
  <si>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</si>
  <si>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121</t>
  </si>
  <si>
    <t>244</t>
  </si>
  <si>
    <t>611</t>
  </si>
  <si>
    <t>120</t>
  </si>
  <si>
    <t>129</t>
  </si>
  <si>
    <t>001 00 000</t>
  </si>
  <si>
    <t>000 00 000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</si>
  <si>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</si>
  <si>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</si>
  <si>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</si>
  <si>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</si>
  <si>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</si>
  <si>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</si>
  <si>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</si>
  <si>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</si>
  <si>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</si>
  <si>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</si>
  <si>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</si>
  <si>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</si>
  <si>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</si>
  <si>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002 00 000</t>
  </si>
  <si>
    <t>НАЦИОНАЛЬНАЯ ЭКОНОМИКА</t>
  </si>
  <si>
    <t>КУЛЬТУРА, КИНЕМАТОГРАФИЯ И СРЕДСТВА МАССОВОЙ ИНФОРМАЦИИ</t>
  </si>
  <si>
    <t>852</t>
  </si>
  <si>
    <t>Уплата транспортного налога</t>
  </si>
  <si>
    <t>05</t>
  </si>
  <si>
    <t>Другие общегосударственные вопросы</t>
  </si>
  <si>
    <t>870</t>
  </si>
  <si>
    <t>033</t>
  </si>
  <si>
    <t>МБУК "СКЦ МО "Каменка"</t>
  </si>
  <si>
    <t>Развитие автомобильных дорог общего пользования, находящихся в муниципальной собственности МО "Каменка" 2015-2017гг</t>
  </si>
  <si>
    <t>Работы и услуги по содержанию имущества</t>
  </si>
  <si>
    <t>Администрация МО"Каменка"</t>
  </si>
  <si>
    <t>Прочая закупка товаров,работ и услуг для обеспечения государственных (муниципальных) нужд (народные инициативы)</t>
  </si>
  <si>
    <t>Коммунальное хозяйство (Народные инициативы)</t>
  </si>
  <si>
    <t>МБУК "СКЦ МО "Каменка""</t>
  </si>
  <si>
    <t>тыс,руб</t>
  </si>
  <si>
    <t>Расходы на обслуживание муниципального долга</t>
  </si>
  <si>
    <t>730</t>
  </si>
  <si>
    <t>Межбюджетные трансферты</t>
  </si>
  <si>
    <t>540</t>
  </si>
  <si>
    <t>План 2024г.</t>
  </si>
  <si>
    <t>НАЦИОНАЛЬНАЯ БЕЗОПАСТНОСТЬ</t>
  </si>
  <si>
    <t>10</t>
  </si>
  <si>
    <t>247</t>
  </si>
  <si>
    <t>План 2025г.</t>
  </si>
  <si>
    <t>8010080050</t>
  </si>
  <si>
    <t>9120073150</t>
  </si>
  <si>
    <t>71101S2370</t>
  </si>
  <si>
    <t>Заработная плата (9 мес)</t>
  </si>
  <si>
    <t xml:space="preserve">     муниципального образования Каменка на 2024 год</t>
  </si>
  <si>
    <t>и плановый период 2025 и 2026 года"</t>
  </si>
  <si>
    <t>План 2026г.</t>
  </si>
  <si>
    <t xml:space="preserve">     муниципального образования Каменка на 2025-2026 года</t>
  </si>
  <si>
    <t>159</t>
  </si>
  <si>
    <t>603 00 51180</t>
  </si>
  <si>
    <t>8010080010</t>
  </si>
  <si>
    <t>8010080020</t>
  </si>
  <si>
    <t>7905080040</t>
  </si>
  <si>
    <t>Развитие автомобильных дорог общего пользования местного значения , обеспечение безопасности дорожного движения и транспортной безопасности 2023-2027гг</t>
  </si>
  <si>
    <t>Приложение №4.1  к Решению Думы</t>
  </si>
  <si>
    <t xml:space="preserve">Приложение №4.2  к Решению Думы </t>
  </si>
  <si>
    <t>Уплата иных платежей</t>
  </si>
  <si>
    <t>853</t>
  </si>
  <si>
    <t xml:space="preserve">"О  бюджете муниципального образования"Каменка" на 2024 год </t>
  </si>
  <si>
    <t xml:space="preserve">"О бюджете муниципального образования "Каменка" на 2024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</si>
</sst>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>
    <font>
      <sz val="10"/>
      <name val="Arial Cyr"/>
      <family val="0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57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0" fillId="0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wrapText="1"/>
    </xf>
    <xf numFmtId="49" fontId="48" fillId="0" borderId="15" xfId="0" applyNumberFormat="1" applyFont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4" xfId="0" applyFont="1" applyFill="1" applyBorder="1" applyAlignment="1">
      <alignment wrapText="1"/>
    </xf>
    <xf numFmtId="49" fontId="49" fillId="0" borderId="15" xfId="0" applyNumberFormat="1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72" fontId="4" fillId="34" borderId="15" xfId="0" applyNumberFormat="1" applyFont="1" applyFill="1" applyBorder="1" applyAlignment="1">
      <alignment horizontal="right"/>
    </xf>
    <xf numFmtId="172" fontId="4" fillId="34" borderId="12" xfId="0" applyNumberFormat="1" applyFont="1" applyFill="1" applyBorder="1" applyAlignment="1">
      <alignment horizontal="right"/>
    </xf>
    <xf numFmtId="172" fontId="4" fillId="34" borderId="12" xfId="0" applyNumberFormat="1" applyFont="1" applyFill="1" applyBorder="1" applyAlignment="1" applyProtection="1">
      <alignment horizontal="right"/>
      <protection locked="0"/>
    </xf>
    <xf numFmtId="172" fontId="7" fillId="34" borderId="12" xfId="0" applyNumberFormat="1" applyFont="1" applyFill="1" applyBorder="1" applyAlignment="1">
      <alignment horizontal="right"/>
    </xf>
    <xf numFmtId="172" fontId="7" fillId="34" borderId="12" xfId="0" applyNumberFormat="1" applyFont="1" applyFill="1" applyBorder="1" applyAlignment="1" applyProtection="1">
      <alignment horizontal="right"/>
      <protection locked="0"/>
    </xf>
    <xf numFmtId="172" fontId="0" fillId="34" borderId="10" xfId="0" applyNumberFormat="1" applyFont="1" applyFill="1" applyBorder="1" applyAlignment="1">
      <alignment horizontal="right"/>
    </xf>
    <xf numFmtId="172" fontId="0" fillId="34" borderId="10" xfId="0" applyNumberFormat="1" applyFont="1" applyFill="1" applyBorder="1" applyAlignment="1" applyProtection="1">
      <alignment horizontal="right"/>
      <protection locked="0"/>
    </xf>
    <xf numFmtId="172" fontId="7" fillId="34" borderId="10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 applyProtection="1">
      <alignment horizontal="right"/>
      <protection locked="0"/>
    </xf>
    <xf numFmtId="172" fontId="4" fillId="34" borderId="10" xfId="0" applyNumberFormat="1" applyFont="1" applyFill="1" applyBorder="1" applyAlignment="1">
      <alignment horizontal="right"/>
    </xf>
    <xf numFmtId="172" fontId="4" fillId="34" borderId="10" xfId="0" applyNumberFormat="1" applyFont="1" applyFill="1" applyBorder="1" applyAlignment="1" applyProtection="1">
      <alignment horizontal="right"/>
      <protection locked="0"/>
    </xf>
    <xf numFmtId="172" fontId="4" fillId="34" borderId="18" xfId="0" applyNumberFormat="1" applyFont="1" applyFill="1" applyBorder="1" applyAlignment="1">
      <alignment horizontal="right"/>
    </xf>
    <xf numFmtId="172" fontId="7" fillId="34" borderId="18" xfId="0" applyNumberFormat="1" applyFont="1" applyFill="1" applyBorder="1" applyAlignment="1">
      <alignment horizontal="right"/>
    </xf>
    <xf numFmtId="172" fontId="0" fillId="34" borderId="13" xfId="0" applyNumberFormat="1" applyFont="1" applyFill="1" applyBorder="1" applyAlignment="1">
      <alignment horizontal="right"/>
    </xf>
    <xf numFmtId="172" fontId="0" fillId="34" borderId="13" xfId="0" applyNumberFormat="1" applyFont="1" applyFill="1" applyBorder="1" applyAlignment="1" applyProtection="1">
      <alignment horizontal="right"/>
      <protection locked="0"/>
    </xf>
    <xf numFmtId="172" fontId="0" fillId="34" borderId="11" xfId="0" applyNumberFormat="1" applyFont="1" applyFill="1" applyBorder="1" applyAlignment="1">
      <alignment horizontal="right"/>
    </xf>
    <xf numFmtId="172" fontId="4" fillId="34" borderId="15" xfId="0" applyNumberFormat="1" applyFont="1" applyFill="1" applyBorder="1" applyAlignment="1" applyProtection="1">
      <alignment horizontal="right"/>
      <protection locked="0"/>
    </xf>
    <xf numFmtId="172" fontId="0" fillId="34" borderId="12" xfId="0" applyNumberFormat="1" applyFont="1" applyFill="1" applyBorder="1" applyAlignment="1">
      <alignment horizontal="right"/>
    </xf>
    <xf numFmtId="172" fontId="0" fillId="34" borderId="12" xfId="0" applyNumberFormat="1" applyFont="1" applyFill="1" applyBorder="1" applyAlignment="1" applyProtection="1">
      <alignment horizontal="right"/>
      <protection locked="0"/>
    </xf>
    <xf numFmtId="172" fontId="4" fillId="34" borderId="0" xfId="0" applyNumberFormat="1" applyFont="1" applyFill="1" applyBorder="1" applyAlignment="1" applyProtection="1">
      <alignment horizontal="right"/>
      <protection locked="0"/>
    </xf>
    <xf numFmtId="172" fontId="7" fillId="34" borderId="0" xfId="0" applyNumberFormat="1" applyFont="1" applyFill="1" applyBorder="1" applyAlignment="1" applyProtection="1">
      <alignment horizontal="right"/>
      <protection locked="0"/>
    </xf>
    <xf numFmtId="172" fontId="0" fillId="34" borderId="0" xfId="0" applyNumberFormat="1" applyFont="1" applyFill="1" applyBorder="1" applyAlignment="1" applyProtection="1">
      <alignment horizontal="right"/>
      <protection locked="0"/>
    </xf>
    <xf numFmtId="172" fontId="7" fillId="34" borderId="15" xfId="0" applyNumberFormat="1" applyFont="1" applyFill="1" applyBorder="1" applyAlignment="1" applyProtection="1">
      <alignment horizontal="right"/>
      <protection locked="0"/>
    </xf>
    <xf numFmtId="172" fontId="10" fillId="34" borderId="15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Alignment="1">
      <alignment wrapText="1"/>
    </xf>
    <xf numFmtId="172" fontId="52" fillId="34" borderId="18" xfId="0" applyNumberFormat="1" applyFont="1" applyFill="1" applyBorder="1" applyAlignment="1">
      <alignment horizontal="right"/>
    </xf>
    <xf numFmtId="172" fontId="53" fillId="34" borderId="18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2" fontId="4" fillId="34" borderId="13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49" fontId="0" fillId="0" borderId="22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4" fillId="34" borderId="14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  <xf numFmtId="172" fontId="0" fillId="34" borderId="0" xfId="0" applyNumberFormat="1" applyFill="1" applyBorder="1" applyAlignment="1" applyProtection="1">
      <alignment horizontal="center" wrapText="1"/>
      <protection locked="0"/>
    </xf>
    <xf numFmtId="172" fontId="0" fillId="34" borderId="12" xfId="0" applyNumberFormat="1" applyFill="1" applyBorder="1" applyAlignment="1">
      <alignment horizontal="center"/>
    </xf>
    <xf numFmtId="172" fontId="0" fillId="34" borderId="11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">
      <selection activeCell="J1" sqref="J1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625" style="0" customWidth="1"/>
    <col min="5" max="5" width="15.00390625" style="0" customWidth="1"/>
    <col min="6" max="6" width="13.00390625" style="0" customWidth="1"/>
    <col min="7" max="7" width="12.125" style="88" customWidth="1"/>
    <col min="8" max="8" width="13.125" style="88" customWidth="1"/>
    <col min="9" max="9" width="18.50390625" style="88" customWidth="1"/>
  </cols>
  <sheetData>
    <row r="1" spans="1:9" ht="12.75">
      <c r="A1" s="28" t="s">
        <v>22</v>
      </c>
      <c r="B1" s="27"/>
      <c r="C1" s="27"/>
      <c r="I1" s="41" t="s">
        <v>90</v>
      </c>
    </row>
    <row r="2" spans="1:9" ht="12.75">
      <c r="A2" s="28" t="s">
        <v>80</v>
      </c>
      <c r="B2" s="27"/>
      <c r="C2" s="27"/>
      <c r="I2" s="89" t="s">
        <v>94</v>
      </c>
    </row>
    <row r="3" spans="1:9" ht="12.75">
      <c r="A3" s="28"/>
      <c r="B3" s="27"/>
      <c r="C3" s="27"/>
      <c r="I3" s="87" t="s">
        <v>81</v>
      </c>
    </row>
    <row r="4" spans="2:7" ht="12.75">
      <c r="B4" s="27"/>
      <c r="C4" s="27"/>
      <c r="D4" s="29"/>
      <c r="F4" s="32"/>
      <c r="G4" s="90" t="s">
        <v>66</v>
      </c>
    </row>
    <row r="5" spans="1:9" ht="22.5" customHeight="1">
      <c r="A5" s="143" t="s">
        <v>0</v>
      </c>
      <c r="B5" s="1" t="s">
        <v>1</v>
      </c>
      <c r="C5" s="2"/>
      <c r="D5" s="2"/>
      <c r="E5" s="2"/>
      <c r="F5" s="2"/>
      <c r="G5" s="145" t="s">
        <v>71</v>
      </c>
      <c r="H5" s="147"/>
      <c r="I5" s="147"/>
    </row>
    <row r="6" spans="1:9" ht="29.25" customHeight="1" thickBot="1">
      <c r="A6" s="144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46"/>
      <c r="H6" s="147"/>
      <c r="I6" s="147"/>
    </row>
    <row r="7" spans="1:9" ht="13.5" thickBot="1">
      <c r="A7" s="11" t="s">
        <v>62</v>
      </c>
      <c r="B7" s="20"/>
      <c r="C7" s="21"/>
      <c r="D7" s="21"/>
      <c r="E7" s="21"/>
      <c r="F7" s="22"/>
      <c r="G7" s="117">
        <f>SUM(G8+G27+G37+G50+G55+G54+G35)</f>
        <v>24857.100000000002</v>
      </c>
      <c r="H7" s="120"/>
      <c r="I7" s="120"/>
    </row>
    <row r="8" spans="1:9" ht="12.75">
      <c r="A8" s="23" t="s">
        <v>7</v>
      </c>
      <c r="B8" s="5" t="s">
        <v>58</v>
      </c>
      <c r="C8" s="24" t="s">
        <v>8</v>
      </c>
      <c r="D8" s="25" t="s">
        <v>9</v>
      </c>
      <c r="E8" s="24" t="s">
        <v>36</v>
      </c>
      <c r="F8" s="24" t="s">
        <v>10</v>
      </c>
      <c r="G8" s="103">
        <f>SUM(G13+G24+G9+G26)</f>
        <v>12559.000000000002</v>
      </c>
      <c r="H8" s="120"/>
      <c r="I8" s="120"/>
    </row>
    <row r="9" spans="1:9" ht="41.25">
      <c r="A9" s="43" t="s">
        <v>25</v>
      </c>
      <c r="B9" s="44" t="s">
        <v>58</v>
      </c>
      <c r="C9" s="44" t="s">
        <v>8</v>
      </c>
      <c r="D9" s="45" t="s">
        <v>12</v>
      </c>
      <c r="E9" s="44" t="s">
        <v>35</v>
      </c>
      <c r="F9" s="44" t="s">
        <v>10</v>
      </c>
      <c r="G9" s="105">
        <f>SUM(G10)</f>
        <v>1970.4</v>
      </c>
      <c r="H9" s="121"/>
      <c r="I9" s="121"/>
    </row>
    <row r="10" spans="1:9" ht="14.25" customHeight="1">
      <c r="A10" s="16" t="s">
        <v>16</v>
      </c>
      <c r="B10" s="94" t="s">
        <v>58</v>
      </c>
      <c r="C10" s="7" t="s">
        <v>17</v>
      </c>
      <c r="D10" s="8" t="s">
        <v>12</v>
      </c>
      <c r="E10" s="9" t="s">
        <v>86</v>
      </c>
      <c r="F10" s="6" t="s">
        <v>33</v>
      </c>
      <c r="G10" s="107">
        <f>SUM(G11:G12)</f>
        <v>1970.4</v>
      </c>
      <c r="H10" s="122"/>
      <c r="I10" s="122"/>
    </row>
    <row r="11" spans="1:9" ht="12.75">
      <c r="A11" s="16" t="s">
        <v>14</v>
      </c>
      <c r="B11" s="94" t="s">
        <v>58</v>
      </c>
      <c r="C11" s="7" t="s">
        <v>17</v>
      </c>
      <c r="D11" s="8" t="s">
        <v>12</v>
      </c>
      <c r="E11" s="9" t="s">
        <v>86</v>
      </c>
      <c r="F11" s="6" t="s">
        <v>30</v>
      </c>
      <c r="G11" s="107">
        <v>1513.4</v>
      </c>
      <c r="H11" s="122"/>
      <c r="I11" s="122"/>
    </row>
    <row r="12" spans="1:9" ht="12.75">
      <c r="A12" s="16" t="s">
        <v>19</v>
      </c>
      <c r="B12" s="94" t="s">
        <v>58</v>
      </c>
      <c r="C12" s="7" t="s">
        <v>17</v>
      </c>
      <c r="D12" s="8" t="s">
        <v>12</v>
      </c>
      <c r="E12" s="9" t="s">
        <v>86</v>
      </c>
      <c r="F12" s="6" t="s">
        <v>34</v>
      </c>
      <c r="G12" s="107">
        <v>457</v>
      </c>
      <c r="H12" s="122"/>
      <c r="I12" s="122"/>
    </row>
    <row r="13" spans="1:9" ht="27">
      <c r="A13" s="46" t="s">
        <v>13</v>
      </c>
      <c r="B13" s="47" t="s">
        <v>58</v>
      </c>
      <c r="C13" s="48" t="s">
        <v>8</v>
      </c>
      <c r="D13" s="49" t="s">
        <v>11</v>
      </c>
      <c r="E13" s="48" t="s">
        <v>36</v>
      </c>
      <c r="F13" s="48" t="s">
        <v>10</v>
      </c>
      <c r="G13" s="109">
        <f>SUM(G14+G17+G20)</f>
        <v>10578.900000000001</v>
      </c>
      <c r="H13" s="121"/>
      <c r="I13" s="121"/>
    </row>
    <row r="14" spans="1:9" ht="26.25">
      <c r="A14" s="50" t="s">
        <v>16</v>
      </c>
      <c r="B14" s="51" t="s">
        <v>58</v>
      </c>
      <c r="C14" s="52" t="s">
        <v>17</v>
      </c>
      <c r="D14" s="52" t="s">
        <v>18</v>
      </c>
      <c r="E14" s="53" t="s">
        <v>87</v>
      </c>
      <c r="F14" s="54" t="s">
        <v>33</v>
      </c>
      <c r="G14" s="111">
        <f>SUM(G15,G16)</f>
        <v>7485.1</v>
      </c>
      <c r="H14" s="120"/>
      <c r="I14" s="120"/>
    </row>
    <row r="15" spans="1:9" ht="12.75">
      <c r="A15" s="135" t="s">
        <v>79</v>
      </c>
      <c r="B15" s="94" t="s">
        <v>58</v>
      </c>
      <c r="C15" s="7" t="s">
        <v>17</v>
      </c>
      <c r="D15" s="7" t="s">
        <v>18</v>
      </c>
      <c r="E15" s="53" t="s">
        <v>87</v>
      </c>
      <c r="F15" s="6" t="s">
        <v>30</v>
      </c>
      <c r="G15" s="107">
        <v>5680</v>
      </c>
      <c r="H15" s="122"/>
      <c r="I15" s="122"/>
    </row>
    <row r="16" spans="1:9" ht="12.75">
      <c r="A16" s="16" t="s">
        <v>19</v>
      </c>
      <c r="B16" s="94" t="s">
        <v>58</v>
      </c>
      <c r="C16" s="7" t="s">
        <v>17</v>
      </c>
      <c r="D16" s="7" t="s">
        <v>18</v>
      </c>
      <c r="E16" s="53" t="s">
        <v>87</v>
      </c>
      <c r="F16" s="6" t="s">
        <v>34</v>
      </c>
      <c r="G16" s="107">
        <v>1805.1</v>
      </c>
      <c r="H16" s="122"/>
      <c r="I16" s="122"/>
    </row>
    <row r="17" spans="1:9" ht="39">
      <c r="A17" s="50" t="s">
        <v>37</v>
      </c>
      <c r="B17" s="51" t="s">
        <v>58</v>
      </c>
      <c r="C17" s="52" t="s">
        <v>17</v>
      </c>
      <c r="D17" s="52" t="s">
        <v>18</v>
      </c>
      <c r="E17" s="53" t="s">
        <v>87</v>
      </c>
      <c r="F17" s="54" t="s">
        <v>41</v>
      </c>
      <c r="G17" s="111">
        <f>G18+G19</f>
        <v>2826.3</v>
      </c>
      <c r="H17" s="120"/>
      <c r="I17" s="120"/>
    </row>
    <row r="18" spans="1:9" ht="39">
      <c r="A18" s="42" t="s">
        <v>38</v>
      </c>
      <c r="B18" s="94" t="s">
        <v>58</v>
      </c>
      <c r="C18" s="7" t="s">
        <v>17</v>
      </c>
      <c r="D18" s="7" t="s">
        <v>18</v>
      </c>
      <c r="E18" s="53" t="s">
        <v>87</v>
      </c>
      <c r="F18" s="6" t="s">
        <v>31</v>
      </c>
      <c r="G18" s="107">
        <v>790</v>
      </c>
      <c r="H18" s="122"/>
      <c r="I18" s="122"/>
    </row>
    <row r="19" spans="1:9" ht="39">
      <c r="A19" s="42" t="s">
        <v>38</v>
      </c>
      <c r="B19" s="94" t="s">
        <v>58</v>
      </c>
      <c r="C19" s="7" t="s">
        <v>17</v>
      </c>
      <c r="D19" s="7" t="s">
        <v>18</v>
      </c>
      <c r="E19" s="53" t="s">
        <v>87</v>
      </c>
      <c r="F19" s="6" t="s">
        <v>74</v>
      </c>
      <c r="G19" s="107">
        <v>2036.3</v>
      </c>
      <c r="H19" s="122"/>
      <c r="I19" s="122"/>
    </row>
    <row r="20" spans="1:9" ht="19.5" customHeight="1">
      <c r="A20" s="50" t="s">
        <v>39</v>
      </c>
      <c r="B20" s="51" t="s">
        <v>58</v>
      </c>
      <c r="C20" s="52" t="s">
        <v>17</v>
      </c>
      <c r="D20" s="52" t="s">
        <v>18</v>
      </c>
      <c r="E20" s="53" t="s">
        <v>87</v>
      </c>
      <c r="F20" s="54" t="s">
        <v>42</v>
      </c>
      <c r="G20" s="111">
        <f>SUM(G21+G22+G23)</f>
        <v>267.5</v>
      </c>
      <c r="H20" s="120"/>
      <c r="I20" s="120"/>
    </row>
    <row r="21" spans="1:9" ht="26.25">
      <c r="A21" s="42" t="s">
        <v>40</v>
      </c>
      <c r="B21" s="94" t="s">
        <v>58</v>
      </c>
      <c r="C21" s="7" t="s">
        <v>17</v>
      </c>
      <c r="D21" s="7" t="s">
        <v>18</v>
      </c>
      <c r="E21" s="53" t="s">
        <v>87</v>
      </c>
      <c r="F21" s="6" t="s">
        <v>43</v>
      </c>
      <c r="G21" s="107">
        <v>125</v>
      </c>
      <c r="H21" s="122"/>
      <c r="I21" s="122"/>
    </row>
    <row r="22" spans="1:9" ht="12.75">
      <c r="A22" s="42" t="s">
        <v>54</v>
      </c>
      <c r="B22" s="94" t="s">
        <v>58</v>
      </c>
      <c r="C22" s="7" t="s">
        <v>17</v>
      </c>
      <c r="D22" s="7" t="s">
        <v>18</v>
      </c>
      <c r="E22" s="53" t="s">
        <v>87</v>
      </c>
      <c r="F22" s="6" t="s">
        <v>53</v>
      </c>
      <c r="G22" s="107">
        <v>10</v>
      </c>
      <c r="H22" s="122"/>
      <c r="I22" s="122"/>
    </row>
    <row r="23" spans="1:9" ht="12.75">
      <c r="A23" s="42" t="s">
        <v>92</v>
      </c>
      <c r="B23" s="94" t="s">
        <v>58</v>
      </c>
      <c r="C23" s="7" t="s">
        <v>17</v>
      </c>
      <c r="D23" s="7" t="s">
        <v>18</v>
      </c>
      <c r="E23" s="53" t="s">
        <v>87</v>
      </c>
      <c r="F23" s="6" t="s">
        <v>93</v>
      </c>
      <c r="G23" s="107">
        <v>132.5</v>
      </c>
      <c r="H23" s="122"/>
      <c r="I23" s="122"/>
    </row>
    <row r="24" spans="1:9" ht="24" customHeight="1">
      <c r="A24" s="55" t="s">
        <v>44</v>
      </c>
      <c r="B24" s="47" t="s">
        <v>58</v>
      </c>
      <c r="C24" s="47" t="s">
        <v>8</v>
      </c>
      <c r="D24" s="56">
        <v>11</v>
      </c>
      <c r="E24" s="48" t="s">
        <v>36</v>
      </c>
      <c r="F24" s="48" t="s">
        <v>46</v>
      </c>
      <c r="G24" s="111">
        <f>SUM(G25)</f>
        <v>9</v>
      </c>
      <c r="H24" s="120"/>
      <c r="I24" s="120"/>
    </row>
    <row r="25" spans="1:9" ht="12.75">
      <c r="A25" s="42" t="s">
        <v>45</v>
      </c>
      <c r="B25" s="94" t="s">
        <v>58</v>
      </c>
      <c r="C25" s="7" t="s">
        <v>17</v>
      </c>
      <c r="D25" s="7">
        <v>11</v>
      </c>
      <c r="E25" s="9" t="s">
        <v>76</v>
      </c>
      <c r="F25" s="6" t="s">
        <v>57</v>
      </c>
      <c r="G25" s="107">
        <v>9</v>
      </c>
      <c r="H25" s="122"/>
      <c r="I25" s="122"/>
    </row>
    <row r="26" spans="1:9" s="27" customFormat="1" ht="13.5" thickBot="1">
      <c r="A26" s="50" t="s">
        <v>56</v>
      </c>
      <c r="B26" s="51" t="s">
        <v>58</v>
      </c>
      <c r="C26" s="52" t="s">
        <v>17</v>
      </c>
      <c r="D26" s="52">
        <v>13</v>
      </c>
      <c r="E26" s="53" t="s">
        <v>77</v>
      </c>
      <c r="F26" s="54" t="s">
        <v>41</v>
      </c>
      <c r="G26" s="111">
        <v>0.7</v>
      </c>
      <c r="H26" s="122"/>
      <c r="I26" s="122"/>
    </row>
    <row r="27" spans="1:9" ht="13.5" thickBot="1">
      <c r="A27" s="59" t="s">
        <v>47</v>
      </c>
      <c r="B27" s="57" t="s">
        <v>58</v>
      </c>
      <c r="C27" s="58" t="s">
        <v>20</v>
      </c>
      <c r="D27" s="58">
        <v>0</v>
      </c>
      <c r="E27" s="58" t="s">
        <v>36</v>
      </c>
      <c r="F27" s="60" t="s">
        <v>10</v>
      </c>
      <c r="G27" s="117">
        <f>SUM(G28)</f>
        <v>209.79999999999998</v>
      </c>
      <c r="H27" s="120"/>
      <c r="I27" s="120"/>
    </row>
    <row r="28" spans="1:9" ht="27">
      <c r="A28" s="61" t="s">
        <v>23</v>
      </c>
      <c r="B28" s="62" t="s">
        <v>58</v>
      </c>
      <c r="C28" s="62" t="s">
        <v>12</v>
      </c>
      <c r="D28" s="62" t="s">
        <v>24</v>
      </c>
      <c r="E28" s="63" t="s">
        <v>36</v>
      </c>
      <c r="F28" s="64" t="s">
        <v>10</v>
      </c>
      <c r="G28" s="105">
        <f>SUM(G29)</f>
        <v>209.79999999999998</v>
      </c>
      <c r="H28" s="121"/>
      <c r="I28" s="121"/>
    </row>
    <row r="29" spans="1:9" ht="54.75">
      <c r="A29" s="55" t="s">
        <v>48</v>
      </c>
      <c r="B29" s="48" t="s">
        <v>58</v>
      </c>
      <c r="C29" s="48" t="s">
        <v>12</v>
      </c>
      <c r="D29" s="62" t="s">
        <v>24</v>
      </c>
      <c r="E29" s="65">
        <v>603005188</v>
      </c>
      <c r="F29" s="47" t="s">
        <v>10</v>
      </c>
      <c r="G29" s="109">
        <f>SUM(G33+G30)</f>
        <v>209.79999999999998</v>
      </c>
      <c r="H29" s="121"/>
      <c r="I29" s="121"/>
    </row>
    <row r="30" spans="1:9" ht="26.25">
      <c r="A30" s="66" t="s">
        <v>16</v>
      </c>
      <c r="B30" s="67" t="s">
        <v>58</v>
      </c>
      <c r="C30" s="68" t="s">
        <v>20</v>
      </c>
      <c r="D30" s="67" t="s">
        <v>24</v>
      </c>
      <c r="E30" s="68" t="s">
        <v>85</v>
      </c>
      <c r="F30" s="69" t="s">
        <v>33</v>
      </c>
      <c r="G30" s="103">
        <f>SUM(G31,G32)</f>
        <v>199.7</v>
      </c>
      <c r="H30" s="120"/>
      <c r="I30" s="120"/>
    </row>
    <row r="31" spans="1:9" ht="12.75">
      <c r="A31" s="16" t="s">
        <v>14</v>
      </c>
      <c r="B31" s="95" t="s">
        <v>58</v>
      </c>
      <c r="C31" s="19" t="s">
        <v>20</v>
      </c>
      <c r="D31" s="12" t="s">
        <v>24</v>
      </c>
      <c r="E31" s="38" t="s">
        <v>85</v>
      </c>
      <c r="F31" s="39" t="s">
        <v>30</v>
      </c>
      <c r="G31" s="107">
        <v>153.4</v>
      </c>
      <c r="H31" s="122"/>
      <c r="I31" s="122"/>
    </row>
    <row r="32" spans="1:9" ht="12.75">
      <c r="A32" s="16" t="s">
        <v>19</v>
      </c>
      <c r="B32" s="95" t="s">
        <v>58</v>
      </c>
      <c r="C32" s="19" t="s">
        <v>20</v>
      </c>
      <c r="D32" s="12" t="s">
        <v>24</v>
      </c>
      <c r="E32" s="38" t="s">
        <v>85</v>
      </c>
      <c r="F32" s="39" t="s">
        <v>34</v>
      </c>
      <c r="G32" s="107">
        <v>46.3</v>
      </c>
      <c r="H32" s="122"/>
      <c r="I32" s="122"/>
    </row>
    <row r="33" spans="1:9" ht="39">
      <c r="A33" s="50" t="s">
        <v>49</v>
      </c>
      <c r="B33" s="67" t="s">
        <v>58</v>
      </c>
      <c r="C33" s="70" t="s">
        <v>20</v>
      </c>
      <c r="D33" s="67" t="s">
        <v>24</v>
      </c>
      <c r="E33" s="68" t="s">
        <v>85</v>
      </c>
      <c r="F33" s="69" t="s">
        <v>41</v>
      </c>
      <c r="G33" s="111">
        <v>10.1</v>
      </c>
      <c r="H33" s="120"/>
      <c r="I33" s="120"/>
    </row>
    <row r="34" spans="1:9" ht="39">
      <c r="A34" s="42" t="s">
        <v>38</v>
      </c>
      <c r="B34" s="94" t="s">
        <v>58</v>
      </c>
      <c r="C34" s="19" t="s">
        <v>20</v>
      </c>
      <c r="D34" s="12" t="s">
        <v>24</v>
      </c>
      <c r="E34" s="38" t="s">
        <v>85</v>
      </c>
      <c r="F34" s="39" t="s">
        <v>31</v>
      </c>
      <c r="G34" s="107">
        <v>10.1</v>
      </c>
      <c r="H34" s="122"/>
      <c r="I34" s="122"/>
    </row>
    <row r="35" spans="1:9" ht="13.5">
      <c r="A35" s="129" t="s">
        <v>72</v>
      </c>
      <c r="B35" s="94" t="s">
        <v>58</v>
      </c>
      <c r="C35" s="12" t="s">
        <v>24</v>
      </c>
      <c r="D35" s="67" t="s">
        <v>9</v>
      </c>
      <c r="E35" s="48" t="s">
        <v>36</v>
      </c>
      <c r="F35" s="47" t="s">
        <v>10</v>
      </c>
      <c r="G35" s="111">
        <v>0</v>
      </c>
      <c r="H35" s="122"/>
      <c r="I35" s="122"/>
    </row>
    <row r="36" spans="1:9" ht="39.75" thickBot="1">
      <c r="A36" s="42" t="s">
        <v>38</v>
      </c>
      <c r="B36" s="75" t="s">
        <v>58</v>
      </c>
      <c r="C36" s="76" t="s">
        <v>24</v>
      </c>
      <c r="D36" s="76" t="s">
        <v>73</v>
      </c>
      <c r="E36" s="128">
        <v>8020080020</v>
      </c>
      <c r="F36" s="40" t="s">
        <v>31</v>
      </c>
      <c r="G36" s="115">
        <v>0</v>
      </c>
      <c r="H36" s="122"/>
      <c r="I36" s="122"/>
    </row>
    <row r="37" spans="1:9" ht="14.25" thickBot="1">
      <c r="A37" s="35" t="s">
        <v>51</v>
      </c>
      <c r="B37" s="36" t="s">
        <v>58</v>
      </c>
      <c r="C37" s="36" t="s">
        <v>9</v>
      </c>
      <c r="D37" s="36" t="s">
        <v>9</v>
      </c>
      <c r="E37" s="37" t="s">
        <v>36</v>
      </c>
      <c r="F37" s="37" t="s">
        <v>10</v>
      </c>
      <c r="G37" s="123">
        <f>SUM(G38+G44+G47)</f>
        <v>4905.8</v>
      </c>
      <c r="H37" s="121"/>
      <c r="I37" s="121"/>
    </row>
    <row r="38" spans="1:9" ht="27.75" thickBot="1">
      <c r="A38" s="71" t="s">
        <v>26</v>
      </c>
      <c r="B38" s="72" t="s">
        <v>58</v>
      </c>
      <c r="C38" s="72" t="s">
        <v>11</v>
      </c>
      <c r="D38" s="72" t="s">
        <v>8</v>
      </c>
      <c r="E38" s="73" t="s">
        <v>50</v>
      </c>
      <c r="F38" s="74" t="s">
        <v>10</v>
      </c>
      <c r="G38" s="123">
        <f>SUM(G39+G42)</f>
        <v>65.8</v>
      </c>
      <c r="H38" s="121"/>
      <c r="I38" s="121"/>
    </row>
    <row r="39" spans="1:9" ht="26.25">
      <c r="A39" s="66" t="s">
        <v>16</v>
      </c>
      <c r="B39" s="67" t="s">
        <v>58</v>
      </c>
      <c r="C39" s="68" t="s">
        <v>18</v>
      </c>
      <c r="D39" s="67" t="s">
        <v>8</v>
      </c>
      <c r="E39" s="68">
        <v>6130173110</v>
      </c>
      <c r="F39" s="69" t="s">
        <v>33</v>
      </c>
      <c r="G39" s="103">
        <f>SUM(G40:G41)</f>
        <v>62.7</v>
      </c>
      <c r="H39" s="120"/>
      <c r="I39" s="120"/>
    </row>
    <row r="40" spans="1:9" ht="12.75">
      <c r="A40" s="16" t="s">
        <v>14</v>
      </c>
      <c r="B40" s="95" t="s">
        <v>58</v>
      </c>
      <c r="C40" s="17" t="s">
        <v>18</v>
      </c>
      <c r="D40" s="85" t="s">
        <v>8</v>
      </c>
      <c r="E40" s="68">
        <v>6130173110</v>
      </c>
      <c r="F40" s="39" t="s">
        <v>30</v>
      </c>
      <c r="G40" s="107">
        <v>48.2</v>
      </c>
      <c r="H40" s="122"/>
      <c r="I40" s="122"/>
    </row>
    <row r="41" spans="1:9" ht="12.75">
      <c r="A41" s="16" t="s">
        <v>19</v>
      </c>
      <c r="B41" s="95" t="s">
        <v>58</v>
      </c>
      <c r="C41" s="17" t="s">
        <v>18</v>
      </c>
      <c r="D41" s="85" t="s">
        <v>8</v>
      </c>
      <c r="E41" s="68">
        <v>6130173110</v>
      </c>
      <c r="F41" s="39" t="s">
        <v>34</v>
      </c>
      <c r="G41" s="107">
        <v>14.5</v>
      </c>
      <c r="H41" s="122"/>
      <c r="I41" s="122"/>
    </row>
    <row r="42" spans="1:9" ht="39">
      <c r="A42" s="50" t="s">
        <v>49</v>
      </c>
      <c r="B42" s="67" t="s">
        <v>58</v>
      </c>
      <c r="C42" s="68" t="s">
        <v>18</v>
      </c>
      <c r="D42" s="67" t="s">
        <v>8</v>
      </c>
      <c r="E42" s="68">
        <v>6130173110</v>
      </c>
      <c r="F42" s="69" t="s">
        <v>41</v>
      </c>
      <c r="G42" s="111">
        <f>SUM(G43:G43)</f>
        <v>3.1</v>
      </c>
      <c r="H42" s="120"/>
      <c r="I42" s="120"/>
    </row>
    <row r="43" spans="1:9" ht="39.75" thickBot="1">
      <c r="A43" s="42" t="s">
        <v>38</v>
      </c>
      <c r="B43" s="96" t="s">
        <v>58</v>
      </c>
      <c r="C43" s="10" t="s">
        <v>18</v>
      </c>
      <c r="D43" s="86" t="s">
        <v>8</v>
      </c>
      <c r="E43" s="68">
        <v>6130173110</v>
      </c>
      <c r="F43" s="40" t="s">
        <v>31</v>
      </c>
      <c r="G43" s="115">
        <v>3.1</v>
      </c>
      <c r="H43" s="122"/>
      <c r="I43" s="122"/>
    </row>
    <row r="44" spans="1:9" ht="13.5" thickBot="1">
      <c r="A44" s="77" t="s">
        <v>28</v>
      </c>
      <c r="B44" s="78" t="s">
        <v>58</v>
      </c>
      <c r="C44" s="78" t="s">
        <v>11</v>
      </c>
      <c r="D44" s="78" t="s">
        <v>27</v>
      </c>
      <c r="E44" s="79" t="s">
        <v>36</v>
      </c>
      <c r="F44" s="79" t="s">
        <v>10</v>
      </c>
      <c r="G44" s="117">
        <f>SUM(G45)</f>
        <v>3911.2</v>
      </c>
      <c r="H44" s="120"/>
      <c r="I44" s="120"/>
    </row>
    <row r="45" spans="1:9" ht="39">
      <c r="A45" s="50" t="s">
        <v>49</v>
      </c>
      <c r="B45" s="75" t="s">
        <v>58</v>
      </c>
      <c r="C45" s="75" t="s">
        <v>11</v>
      </c>
      <c r="D45" s="75" t="s">
        <v>27</v>
      </c>
      <c r="E45" s="139" t="s">
        <v>88</v>
      </c>
      <c r="F45" s="76" t="s">
        <v>41</v>
      </c>
      <c r="G45" s="115">
        <v>3911.2</v>
      </c>
      <c r="H45" s="122"/>
      <c r="I45" s="122"/>
    </row>
    <row r="46" spans="1:9" ht="64.5" customHeight="1" thickBot="1">
      <c r="A46" s="82" t="s">
        <v>89</v>
      </c>
      <c r="B46" s="83" t="s">
        <v>58</v>
      </c>
      <c r="C46" s="83" t="s">
        <v>11</v>
      </c>
      <c r="D46" s="83" t="s">
        <v>27</v>
      </c>
      <c r="E46" s="76" t="s">
        <v>88</v>
      </c>
      <c r="F46" s="84" t="s">
        <v>31</v>
      </c>
      <c r="G46" s="107">
        <v>3911.2</v>
      </c>
      <c r="H46" s="122"/>
      <c r="I46" s="122"/>
    </row>
    <row r="47" spans="1:9" ht="30" customHeight="1" thickBot="1">
      <c r="A47" s="71" t="s">
        <v>61</v>
      </c>
      <c r="B47" s="72" t="s">
        <v>58</v>
      </c>
      <c r="C47" s="72" t="s">
        <v>55</v>
      </c>
      <c r="D47" s="72" t="s">
        <v>12</v>
      </c>
      <c r="E47" s="73" t="s">
        <v>36</v>
      </c>
      <c r="F47" s="74" t="s">
        <v>10</v>
      </c>
      <c r="G47" s="123">
        <f>G48+G49</f>
        <v>928.8</v>
      </c>
      <c r="H47" s="122"/>
      <c r="I47" s="122"/>
    </row>
    <row r="48" spans="1:9" ht="50.25" customHeight="1" thickBot="1">
      <c r="A48" s="42" t="s">
        <v>63</v>
      </c>
      <c r="B48" s="98" t="s">
        <v>58</v>
      </c>
      <c r="C48" s="98" t="s">
        <v>55</v>
      </c>
      <c r="D48" s="98" t="s">
        <v>12</v>
      </c>
      <c r="E48" s="99" t="s">
        <v>78</v>
      </c>
      <c r="F48" s="100" t="s">
        <v>31</v>
      </c>
      <c r="G48" s="124">
        <v>674.3</v>
      </c>
      <c r="H48" s="122"/>
      <c r="I48" s="122"/>
    </row>
    <row r="49" spans="1:9" ht="45.75" customHeight="1" thickBot="1">
      <c r="A49" s="42" t="s">
        <v>38</v>
      </c>
      <c r="B49" s="98" t="s">
        <v>58</v>
      </c>
      <c r="C49" s="98" t="s">
        <v>55</v>
      </c>
      <c r="D49" s="98" t="s">
        <v>12</v>
      </c>
      <c r="E49" s="99">
        <v>8020080020</v>
      </c>
      <c r="F49" s="100" t="s">
        <v>31</v>
      </c>
      <c r="G49" s="124">
        <v>254.5</v>
      </c>
      <c r="H49" s="122"/>
      <c r="I49" s="122"/>
    </row>
    <row r="50" spans="1:9" ht="27" thickBot="1">
      <c r="A50" s="80" t="s">
        <v>52</v>
      </c>
      <c r="B50" s="13" t="s">
        <v>58</v>
      </c>
      <c r="C50" s="13" t="s">
        <v>15</v>
      </c>
      <c r="D50" s="14" t="s">
        <v>9</v>
      </c>
      <c r="E50" s="13" t="s">
        <v>36</v>
      </c>
      <c r="F50" s="18" t="s">
        <v>10</v>
      </c>
      <c r="G50" s="117">
        <f>SUM(G51)</f>
        <v>6771.799999999999</v>
      </c>
      <c r="H50" s="120"/>
      <c r="I50" s="120"/>
    </row>
    <row r="51" spans="1:9" ht="13.5" thickBot="1">
      <c r="A51" s="26" t="s">
        <v>59</v>
      </c>
      <c r="B51" s="34" t="s">
        <v>58</v>
      </c>
      <c r="C51" s="81" t="s">
        <v>21</v>
      </c>
      <c r="D51" s="81" t="s">
        <v>17</v>
      </c>
      <c r="E51" s="81" t="s">
        <v>36</v>
      </c>
      <c r="F51" s="33" t="s">
        <v>10</v>
      </c>
      <c r="G51" s="117">
        <f>SUM(G52+G53)</f>
        <v>6771.799999999999</v>
      </c>
      <c r="H51" s="120"/>
      <c r="I51" s="120"/>
    </row>
    <row r="52" spans="1:9" ht="12.75">
      <c r="A52" s="15" t="s">
        <v>29</v>
      </c>
      <c r="B52" s="95" t="s">
        <v>58</v>
      </c>
      <c r="C52" s="17" t="s">
        <v>21</v>
      </c>
      <c r="D52" s="17" t="s">
        <v>17</v>
      </c>
      <c r="E52" s="38">
        <v>8030080010</v>
      </c>
      <c r="F52" s="39" t="s">
        <v>32</v>
      </c>
      <c r="G52" s="119">
        <v>4576.7</v>
      </c>
      <c r="H52" s="122"/>
      <c r="I52" s="122"/>
    </row>
    <row r="53" spans="1:9" ht="12.75">
      <c r="A53" s="16" t="s">
        <v>29</v>
      </c>
      <c r="B53" s="97" t="s">
        <v>58</v>
      </c>
      <c r="C53" s="19" t="s">
        <v>21</v>
      </c>
      <c r="D53" s="19" t="s">
        <v>17</v>
      </c>
      <c r="E53" s="38">
        <v>8030080020</v>
      </c>
      <c r="F53" s="39" t="s">
        <v>32</v>
      </c>
      <c r="G53" s="107">
        <v>2195.1</v>
      </c>
      <c r="H53" s="122"/>
      <c r="I53" s="122"/>
    </row>
    <row r="54" spans="1:9" ht="13.5" thickBot="1">
      <c r="A54" s="125" t="s">
        <v>69</v>
      </c>
      <c r="B54" s="53" t="s">
        <v>58</v>
      </c>
      <c r="C54" s="70">
        <v>14</v>
      </c>
      <c r="D54" s="70">
        <v>1</v>
      </c>
      <c r="E54" s="68">
        <v>8010181520</v>
      </c>
      <c r="F54" s="69" t="s">
        <v>70</v>
      </c>
      <c r="G54" s="111">
        <v>410.7</v>
      </c>
      <c r="H54" s="122"/>
      <c r="I54" s="122"/>
    </row>
    <row r="55" spans="1:9" ht="26.25">
      <c r="A55" s="66" t="s">
        <v>67</v>
      </c>
      <c r="B55" s="53" t="s">
        <v>84</v>
      </c>
      <c r="C55" s="70">
        <v>13</v>
      </c>
      <c r="D55" s="70" t="s">
        <v>17</v>
      </c>
      <c r="E55" s="70">
        <v>8010080020</v>
      </c>
      <c r="F55" s="51" t="s">
        <v>68</v>
      </c>
      <c r="G55" s="111">
        <v>0</v>
      </c>
      <c r="H55" s="122"/>
      <c r="I55" s="122"/>
    </row>
    <row r="59" ht="12.75">
      <c r="B59" s="30"/>
    </row>
    <row r="60" ht="12.75">
      <c r="B60" s="30"/>
    </row>
  </sheetData>
  <sheetProtection/>
  <mergeCells count="4">
    <mergeCell ref="A5:A6"/>
    <mergeCell ref="G5:G6"/>
    <mergeCell ref="H5:H6"/>
    <mergeCell ref="I5:I6"/>
  </mergeCells>
  <printOptions/>
  <pageMargins left="0.4724409448818898" right="0.4330708661417323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F9" sqref="F9"/>
    </sheetView>
  </sheetViews>
  <sheetFormatPr defaultColWidth="25.875" defaultRowHeight="12.75"/>
  <cols>
    <col min="1" max="1" width="40.125" style="0" customWidth="1"/>
    <col min="2" max="2" width="9.875" style="0" customWidth="1"/>
    <col min="3" max="3" width="10.125" style="0" customWidth="1"/>
    <col min="4" max="4" width="9.625" style="0" customWidth="1"/>
    <col min="5" max="5" width="13.625" style="0" customWidth="1"/>
    <col min="6" max="6" width="10.875" style="0" customWidth="1"/>
    <col min="7" max="7" width="10.625" style="0" customWidth="1"/>
    <col min="8" max="8" width="13.125" style="0" customWidth="1"/>
  </cols>
  <sheetData>
    <row r="1" spans="1:8" ht="12.75">
      <c r="A1">
        <f>A1:H43</f>
        <v>0</v>
      </c>
      <c r="B1" s="27"/>
      <c r="C1" s="27"/>
      <c r="D1" s="27"/>
      <c r="F1" s="88"/>
      <c r="G1" s="88"/>
      <c r="H1" s="41" t="s">
        <v>91</v>
      </c>
    </row>
    <row r="2" spans="1:8" ht="12.75">
      <c r="A2" s="28" t="s">
        <v>22</v>
      </c>
      <c r="B2" s="27"/>
      <c r="C2" s="27"/>
      <c r="F2" s="88"/>
      <c r="G2" s="88"/>
      <c r="H2" s="89" t="s">
        <v>95</v>
      </c>
    </row>
    <row r="3" spans="1:8" ht="12.75">
      <c r="A3" s="28" t="s">
        <v>83</v>
      </c>
      <c r="B3" s="27"/>
      <c r="C3" s="27"/>
      <c r="D3" s="29"/>
      <c r="F3" s="88"/>
      <c r="G3" s="88"/>
      <c r="H3" s="87" t="s">
        <v>81</v>
      </c>
    </row>
    <row r="4" spans="2:8" ht="12.75">
      <c r="B4" s="27"/>
      <c r="C4" s="27"/>
      <c r="D4" s="27"/>
      <c r="E4" s="29"/>
      <c r="G4" s="30"/>
      <c r="H4" s="30"/>
    </row>
    <row r="5" spans="2:8" ht="12.75">
      <c r="B5" s="27"/>
      <c r="C5" s="27"/>
      <c r="D5" s="27"/>
      <c r="E5" s="29"/>
      <c r="G5" s="136"/>
      <c r="H5" s="137"/>
    </row>
    <row r="6" spans="1:8" ht="12" customHeight="1">
      <c r="A6" s="143" t="s">
        <v>0</v>
      </c>
      <c r="B6" s="1" t="s">
        <v>1</v>
      </c>
      <c r="C6" s="2"/>
      <c r="D6" s="2"/>
      <c r="E6" s="2"/>
      <c r="F6" s="2"/>
      <c r="G6" s="148" t="s">
        <v>75</v>
      </c>
      <c r="H6" s="148" t="s">
        <v>82</v>
      </c>
    </row>
    <row r="7" spans="1:8" ht="60" customHeight="1" thickBot="1">
      <c r="A7" s="144"/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149"/>
      <c r="H7" s="149"/>
    </row>
    <row r="8" spans="1:8" ht="13.5" thickBot="1">
      <c r="A8" s="11" t="s">
        <v>62</v>
      </c>
      <c r="B8" s="20"/>
      <c r="C8" s="21"/>
      <c r="D8" s="21"/>
      <c r="E8" s="21"/>
      <c r="F8" s="22"/>
      <c r="G8" s="101">
        <v>20895.5</v>
      </c>
      <c r="H8" s="101">
        <f>SUM(H9+H27+H37+H48+H35+H52+H53)</f>
        <v>20859.7</v>
      </c>
    </row>
    <row r="9" spans="1:8" ht="12.75">
      <c r="A9" s="23" t="s">
        <v>7</v>
      </c>
      <c r="B9" s="5" t="s">
        <v>58</v>
      </c>
      <c r="C9" s="24" t="s">
        <v>8</v>
      </c>
      <c r="D9" s="25" t="s">
        <v>9</v>
      </c>
      <c r="E9" s="24" t="s">
        <v>36</v>
      </c>
      <c r="F9" s="24" t="s">
        <v>10</v>
      </c>
      <c r="G9" s="102">
        <f>SUM(G14+G24+G10+G26)</f>
        <v>9866.1</v>
      </c>
      <c r="H9" s="102">
        <f>SUM(H14+H24+H10+H26)</f>
        <v>9725.900000000001</v>
      </c>
    </row>
    <row r="10" spans="1:8" ht="41.25">
      <c r="A10" s="43" t="s">
        <v>25</v>
      </c>
      <c r="B10" s="44" t="s">
        <v>58</v>
      </c>
      <c r="C10" s="44" t="s">
        <v>8</v>
      </c>
      <c r="D10" s="45" t="s">
        <v>12</v>
      </c>
      <c r="E10" s="44" t="s">
        <v>35</v>
      </c>
      <c r="F10" s="44" t="s">
        <v>10</v>
      </c>
      <c r="G10" s="104">
        <f>SUM(G11)</f>
        <v>1921.1</v>
      </c>
      <c r="H10" s="104">
        <f>SUM(H11)</f>
        <v>1871.9</v>
      </c>
    </row>
    <row r="11" spans="1:8" ht="26.25">
      <c r="A11" s="16" t="s">
        <v>16</v>
      </c>
      <c r="B11" s="94" t="s">
        <v>58</v>
      </c>
      <c r="C11" s="7" t="s">
        <v>17</v>
      </c>
      <c r="D11" s="8" t="s">
        <v>12</v>
      </c>
      <c r="E11" s="9" t="s">
        <v>86</v>
      </c>
      <c r="F11" s="6" t="s">
        <v>33</v>
      </c>
      <c r="G11" s="106">
        <f>G12+G13</f>
        <v>1921.1</v>
      </c>
      <c r="H11" s="106">
        <f>H12+H13</f>
        <v>1871.9</v>
      </c>
    </row>
    <row r="12" spans="1:8" ht="12.75">
      <c r="A12" s="16" t="s">
        <v>14</v>
      </c>
      <c r="B12" s="94" t="s">
        <v>58</v>
      </c>
      <c r="C12" s="7" t="s">
        <v>17</v>
      </c>
      <c r="D12" s="8" t="s">
        <v>12</v>
      </c>
      <c r="E12" s="9" t="s">
        <v>86</v>
      </c>
      <c r="F12" s="6" t="s">
        <v>30</v>
      </c>
      <c r="G12" s="106">
        <v>1475.5</v>
      </c>
      <c r="H12" s="106">
        <v>1437.7</v>
      </c>
    </row>
    <row r="13" spans="1:8" ht="12.75">
      <c r="A13" s="16" t="s">
        <v>19</v>
      </c>
      <c r="B13" s="94" t="s">
        <v>58</v>
      </c>
      <c r="C13" s="7" t="s">
        <v>17</v>
      </c>
      <c r="D13" s="8" t="s">
        <v>12</v>
      </c>
      <c r="E13" s="9" t="s">
        <v>86</v>
      </c>
      <c r="F13" s="6" t="s">
        <v>34</v>
      </c>
      <c r="G13" s="106">
        <v>445.6</v>
      </c>
      <c r="H13" s="106">
        <v>434.2</v>
      </c>
    </row>
    <row r="14" spans="1:8" ht="27">
      <c r="A14" s="46" t="s">
        <v>13</v>
      </c>
      <c r="B14" s="47" t="s">
        <v>58</v>
      </c>
      <c r="C14" s="48" t="s">
        <v>8</v>
      </c>
      <c r="D14" s="49" t="s">
        <v>11</v>
      </c>
      <c r="E14" s="48" t="s">
        <v>36</v>
      </c>
      <c r="F14" s="48" t="s">
        <v>10</v>
      </c>
      <c r="G14" s="108">
        <v>7935.5</v>
      </c>
      <c r="H14" s="108">
        <f>SUM(H15+H18+H21)</f>
        <v>7844.7</v>
      </c>
    </row>
    <row r="15" spans="1:8" ht="26.25">
      <c r="A15" s="50" t="s">
        <v>16</v>
      </c>
      <c r="B15" s="51" t="s">
        <v>58</v>
      </c>
      <c r="C15" s="52" t="s">
        <v>17</v>
      </c>
      <c r="D15" s="52" t="s">
        <v>18</v>
      </c>
      <c r="E15" s="53" t="s">
        <v>87</v>
      </c>
      <c r="F15" s="54" t="s">
        <v>33</v>
      </c>
      <c r="G15" s="110">
        <f>SUM(G16,G17)</f>
        <v>6879.1</v>
      </c>
      <c r="H15" s="110">
        <f>SUM(H16,H17)</f>
        <v>7059.299999999999</v>
      </c>
    </row>
    <row r="16" spans="1:8" ht="12.75">
      <c r="A16" s="16" t="s">
        <v>14</v>
      </c>
      <c r="B16" s="94" t="s">
        <v>58</v>
      </c>
      <c r="C16" s="7" t="s">
        <v>17</v>
      </c>
      <c r="D16" s="7" t="s">
        <v>18</v>
      </c>
      <c r="E16" s="53" t="s">
        <v>87</v>
      </c>
      <c r="F16" s="6" t="s">
        <v>30</v>
      </c>
      <c r="G16" s="106">
        <v>5283.5</v>
      </c>
      <c r="H16" s="106">
        <v>5421.9</v>
      </c>
    </row>
    <row r="17" spans="1:8" ht="12.75">
      <c r="A17" s="16" t="s">
        <v>19</v>
      </c>
      <c r="B17" s="94" t="s">
        <v>58</v>
      </c>
      <c r="C17" s="7" t="s">
        <v>17</v>
      </c>
      <c r="D17" s="7" t="s">
        <v>18</v>
      </c>
      <c r="E17" s="53" t="s">
        <v>87</v>
      </c>
      <c r="F17" s="6" t="s">
        <v>34</v>
      </c>
      <c r="G17" s="106">
        <v>1595.6</v>
      </c>
      <c r="H17" s="106">
        <v>1637.4</v>
      </c>
    </row>
    <row r="18" spans="1:8" ht="39">
      <c r="A18" s="50" t="s">
        <v>37</v>
      </c>
      <c r="B18" s="51" t="s">
        <v>58</v>
      </c>
      <c r="C18" s="52" t="s">
        <v>17</v>
      </c>
      <c r="D18" s="52" t="s">
        <v>18</v>
      </c>
      <c r="E18" s="53" t="s">
        <v>87</v>
      </c>
      <c r="F18" s="54" t="s">
        <v>41</v>
      </c>
      <c r="G18" s="110">
        <f>SUM(G19+G20)</f>
        <v>934.2</v>
      </c>
      <c r="H18" s="110">
        <f>H19+H20</f>
        <v>657.1</v>
      </c>
    </row>
    <row r="19" spans="1:8" ht="39">
      <c r="A19" s="42" t="s">
        <v>38</v>
      </c>
      <c r="B19" s="94" t="s">
        <v>58</v>
      </c>
      <c r="C19" s="7" t="s">
        <v>17</v>
      </c>
      <c r="D19" s="7" t="s">
        <v>18</v>
      </c>
      <c r="E19" s="53" t="s">
        <v>87</v>
      </c>
      <c r="F19" s="6" t="s">
        <v>31</v>
      </c>
      <c r="G19" s="106">
        <v>251.7</v>
      </c>
      <c r="H19" s="106">
        <v>239.1</v>
      </c>
    </row>
    <row r="20" spans="1:8" ht="39">
      <c r="A20" s="42" t="s">
        <v>38</v>
      </c>
      <c r="B20" s="94" t="s">
        <v>58</v>
      </c>
      <c r="C20" s="7" t="s">
        <v>17</v>
      </c>
      <c r="D20" s="7" t="s">
        <v>18</v>
      </c>
      <c r="E20" s="53" t="s">
        <v>87</v>
      </c>
      <c r="F20" s="6" t="s">
        <v>74</v>
      </c>
      <c r="G20" s="106">
        <v>682.5</v>
      </c>
      <c r="H20" s="106">
        <v>418</v>
      </c>
    </row>
    <row r="21" spans="1:8" ht="26.25">
      <c r="A21" s="50" t="s">
        <v>39</v>
      </c>
      <c r="B21" s="51" t="s">
        <v>58</v>
      </c>
      <c r="C21" s="52" t="s">
        <v>17</v>
      </c>
      <c r="D21" s="52" t="s">
        <v>18</v>
      </c>
      <c r="E21" s="53" t="s">
        <v>87</v>
      </c>
      <c r="F21" s="54" t="s">
        <v>42</v>
      </c>
      <c r="G21" s="110">
        <f>SUM(G22+G23)</f>
        <v>131.70000000000002</v>
      </c>
      <c r="H21" s="110">
        <f>SUM(H22+H23)</f>
        <v>128.3</v>
      </c>
    </row>
    <row r="22" spans="1:8" ht="26.25">
      <c r="A22" s="42" t="s">
        <v>40</v>
      </c>
      <c r="B22" s="94" t="s">
        <v>58</v>
      </c>
      <c r="C22" s="7" t="s">
        <v>17</v>
      </c>
      <c r="D22" s="7" t="s">
        <v>18</v>
      </c>
      <c r="E22" s="53" t="s">
        <v>87</v>
      </c>
      <c r="F22" s="6" t="s">
        <v>43</v>
      </c>
      <c r="G22" s="106">
        <v>121.9</v>
      </c>
      <c r="H22" s="106">
        <v>118.8</v>
      </c>
    </row>
    <row r="23" spans="1:8" ht="12.75">
      <c r="A23" s="42" t="s">
        <v>54</v>
      </c>
      <c r="B23" s="94" t="s">
        <v>58</v>
      </c>
      <c r="C23" s="7" t="s">
        <v>17</v>
      </c>
      <c r="D23" s="7" t="s">
        <v>18</v>
      </c>
      <c r="E23" s="53" t="s">
        <v>87</v>
      </c>
      <c r="F23" s="6" t="s">
        <v>53</v>
      </c>
      <c r="G23" s="106">
        <v>9.8</v>
      </c>
      <c r="H23" s="106">
        <v>9.5</v>
      </c>
    </row>
    <row r="24" spans="1:8" ht="41.25">
      <c r="A24" s="55" t="s">
        <v>44</v>
      </c>
      <c r="B24" s="47" t="s">
        <v>58</v>
      </c>
      <c r="C24" s="47" t="s">
        <v>8</v>
      </c>
      <c r="D24" s="56">
        <v>11</v>
      </c>
      <c r="E24" s="48" t="s">
        <v>36</v>
      </c>
      <c r="F24" s="48" t="s">
        <v>46</v>
      </c>
      <c r="G24" s="110">
        <f>SUM(G25)</f>
        <v>8.8</v>
      </c>
      <c r="H24" s="110">
        <f>SUM(H25)</f>
        <v>8.6</v>
      </c>
    </row>
    <row r="25" spans="1:8" ht="12.75">
      <c r="A25" s="42" t="s">
        <v>45</v>
      </c>
      <c r="B25" s="94" t="s">
        <v>58</v>
      </c>
      <c r="C25" s="7" t="s">
        <v>17</v>
      </c>
      <c r="D25" s="7">
        <v>11</v>
      </c>
      <c r="E25" s="9" t="s">
        <v>76</v>
      </c>
      <c r="F25" s="6" t="s">
        <v>57</v>
      </c>
      <c r="G25" s="106">
        <v>8.8</v>
      </c>
      <c r="H25" s="106">
        <v>8.6</v>
      </c>
    </row>
    <row r="26" spans="1:8" s="27" customFormat="1" ht="13.5" thickBot="1">
      <c r="A26" s="50" t="s">
        <v>56</v>
      </c>
      <c r="B26" s="51" t="s">
        <v>58</v>
      </c>
      <c r="C26" s="52" t="s">
        <v>17</v>
      </c>
      <c r="D26" s="52">
        <v>13</v>
      </c>
      <c r="E26" s="53" t="s">
        <v>77</v>
      </c>
      <c r="F26" s="54" t="s">
        <v>41</v>
      </c>
      <c r="G26" s="110">
        <v>0.7</v>
      </c>
      <c r="H26" s="110">
        <v>0.7</v>
      </c>
    </row>
    <row r="27" spans="1:8" ht="13.5" thickBot="1">
      <c r="A27" s="59" t="s">
        <v>47</v>
      </c>
      <c r="B27" s="57" t="s">
        <v>58</v>
      </c>
      <c r="C27" s="58" t="s">
        <v>20</v>
      </c>
      <c r="D27" s="58">
        <v>0</v>
      </c>
      <c r="E27" s="58" t="s">
        <v>36</v>
      </c>
      <c r="F27" s="60" t="s">
        <v>10</v>
      </c>
      <c r="G27" s="126">
        <f>SUM(G28)</f>
        <v>231.89999999999998</v>
      </c>
      <c r="H27" s="126">
        <f>SUM(H28)</f>
        <v>254.39999999999998</v>
      </c>
    </row>
    <row r="28" spans="1:8" ht="27">
      <c r="A28" s="61" t="s">
        <v>23</v>
      </c>
      <c r="B28" s="62" t="s">
        <v>58</v>
      </c>
      <c r="C28" s="62" t="s">
        <v>12</v>
      </c>
      <c r="D28" s="62" t="s">
        <v>24</v>
      </c>
      <c r="E28" s="63" t="s">
        <v>36</v>
      </c>
      <c r="F28" s="64" t="s">
        <v>10</v>
      </c>
      <c r="G28" s="104">
        <f>SUM(G29)</f>
        <v>231.89999999999998</v>
      </c>
      <c r="H28" s="104">
        <f>SUM(H29)</f>
        <v>254.39999999999998</v>
      </c>
    </row>
    <row r="29" spans="1:8" ht="54.75">
      <c r="A29" s="55" t="s">
        <v>48</v>
      </c>
      <c r="B29" s="48" t="s">
        <v>58</v>
      </c>
      <c r="C29" s="48" t="s">
        <v>12</v>
      </c>
      <c r="D29" s="62" t="s">
        <v>24</v>
      </c>
      <c r="E29" s="140">
        <v>6030051180</v>
      </c>
      <c r="F29" s="47" t="s">
        <v>10</v>
      </c>
      <c r="G29" s="108">
        <f>SUM(G33+G30)</f>
        <v>231.89999999999998</v>
      </c>
      <c r="H29" s="108">
        <f>SUM(H33+H30)</f>
        <v>254.39999999999998</v>
      </c>
    </row>
    <row r="30" spans="1:8" ht="26.25">
      <c r="A30" s="66" t="s">
        <v>16</v>
      </c>
      <c r="B30" s="67" t="s">
        <v>58</v>
      </c>
      <c r="C30" s="68" t="s">
        <v>20</v>
      </c>
      <c r="D30" s="67" t="s">
        <v>24</v>
      </c>
      <c r="E30" s="140">
        <v>6030051180</v>
      </c>
      <c r="F30" s="69" t="s">
        <v>33</v>
      </c>
      <c r="G30" s="102">
        <f>SUM(G31,G32)</f>
        <v>220.29999999999998</v>
      </c>
      <c r="H30" s="102">
        <f>SUM(H31,H32)</f>
        <v>241.7</v>
      </c>
    </row>
    <row r="31" spans="1:8" ht="13.5">
      <c r="A31" s="16" t="s">
        <v>14</v>
      </c>
      <c r="B31" s="95" t="s">
        <v>58</v>
      </c>
      <c r="C31" s="19" t="s">
        <v>20</v>
      </c>
      <c r="D31" s="12" t="s">
        <v>24</v>
      </c>
      <c r="E31" s="141">
        <v>6030051180</v>
      </c>
      <c r="F31" s="39" t="s">
        <v>30</v>
      </c>
      <c r="G31" s="106">
        <v>169.2</v>
      </c>
      <c r="H31" s="106">
        <v>185.6</v>
      </c>
    </row>
    <row r="32" spans="1:8" ht="13.5">
      <c r="A32" s="16" t="s">
        <v>19</v>
      </c>
      <c r="B32" s="95" t="s">
        <v>58</v>
      </c>
      <c r="C32" s="19" t="s">
        <v>20</v>
      </c>
      <c r="D32" s="12" t="s">
        <v>24</v>
      </c>
      <c r="E32" s="141">
        <v>6030051180</v>
      </c>
      <c r="F32" s="39" t="s">
        <v>34</v>
      </c>
      <c r="G32" s="106">
        <v>51.1</v>
      </c>
      <c r="H32" s="106">
        <v>56.1</v>
      </c>
    </row>
    <row r="33" spans="1:8" ht="39">
      <c r="A33" s="50" t="s">
        <v>49</v>
      </c>
      <c r="B33" s="67" t="s">
        <v>58</v>
      </c>
      <c r="C33" s="70" t="s">
        <v>20</v>
      </c>
      <c r="D33" s="67" t="s">
        <v>24</v>
      </c>
      <c r="E33" s="140">
        <v>6030051180</v>
      </c>
      <c r="F33" s="69" t="s">
        <v>41</v>
      </c>
      <c r="G33" s="110">
        <v>11.6</v>
      </c>
      <c r="H33" s="110">
        <v>12.7</v>
      </c>
    </row>
    <row r="34" spans="1:8" ht="39">
      <c r="A34" s="42" t="s">
        <v>38</v>
      </c>
      <c r="B34" s="94" t="s">
        <v>58</v>
      </c>
      <c r="C34" s="19" t="s">
        <v>20</v>
      </c>
      <c r="D34" s="12" t="s">
        <v>24</v>
      </c>
      <c r="E34" s="141">
        <v>6030051180</v>
      </c>
      <c r="F34" s="39" t="s">
        <v>31</v>
      </c>
      <c r="G34" s="106">
        <v>11.6</v>
      </c>
      <c r="H34" s="106">
        <v>12.7</v>
      </c>
    </row>
    <row r="35" spans="1:8" ht="13.5">
      <c r="A35" s="129" t="s">
        <v>72</v>
      </c>
      <c r="B35" s="94" t="s">
        <v>58</v>
      </c>
      <c r="C35" s="12" t="s">
        <v>24</v>
      </c>
      <c r="D35" s="67" t="s">
        <v>9</v>
      </c>
      <c r="E35" s="48" t="s">
        <v>36</v>
      </c>
      <c r="F35" s="47" t="s">
        <v>10</v>
      </c>
      <c r="G35" s="111">
        <v>0</v>
      </c>
      <c r="H35" s="110">
        <v>0</v>
      </c>
    </row>
    <row r="36" spans="1:8" ht="39.75" thickBot="1">
      <c r="A36" s="42" t="s">
        <v>38</v>
      </c>
      <c r="B36" s="75" t="s">
        <v>58</v>
      </c>
      <c r="C36" s="76" t="s">
        <v>24</v>
      </c>
      <c r="D36" s="76" t="s">
        <v>73</v>
      </c>
      <c r="E36" s="128">
        <v>8020080020</v>
      </c>
      <c r="F36" s="40" t="s">
        <v>31</v>
      </c>
      <c r="G36" s="115">
        <v>0</v>
      </c>
      <c r="H36" s="115">
        <v>0</v>
      </c>
    </row>
    <row r="37" spans="1:8" ht="14.25" thickBot="1">
      <c r="A37" s="35" t="s">
        <v>51</v>
      </c>
      <c r="B37" s="36" t="s">
        <v>58</v>
      </c>
      <c r="C37" s="36" t="s">
        <v>9</v>
      </c>
      <c r="D37" s="36" t="s">
        <v>9</v>
      </c>
      <c r="E37" s="37" t="s">
        <v>36</v>
      </c>
      <c r="F37" s="37" t="s">
        <v>10</v>
      </c>
      <c r="G37" s="113">
        <f>SUM(G38+G44+G47)</f>
        <v>4649.8</v>
      </c>
      <c r="H37" s="113">
        <f>SUM(H38+H44+H47)</f>
        <v>4681.900000000001</v>
      </c>
    </row>
    <row r="38" spans="1:8" ht="27.75" thickBot="1">
      <c r="A38" s="71" t="s">
        <v>26</v>
      </c>
      <c r="B38" s="72" t="s">
        <v>58</v>
      </c>
      <c r="C38" s="72" t="s">
        <v>11</v>
      </c>
      <c r="D38" s="72" t="s">
        <v>12</v>
      </c>
      <c r="E38" s="73" t="s">
        <v>50</v>
      </c>
      <c r="F38" s="74" t="s">
        <v>10</v>
      </c>
      <c r="G38" s="127">
        <f>SUM(G39+G42)</f>
        <v>65.8</v>
      </c>
      <c r="H38" s="127">
        <f>SUM(H39+H42)</f>
        <v>65.8</v>
      </c>
    </row>
    <row r="39" spans="1:8" ht="26.25">
      <c r="A39" s="66" t="s">
        <v>16</v>
      </c>
      <c r="B39" s="67" t="s">
        <v>58</v>
      </c>
      <c r="C39" s="68" t="s">
        <v>18</v>
      </c>
      <c r="D39" s="67" t="s">
        <v>12</v>
      </c>
      <c r="E39" s="68">
        <v>6130173110</v>
      </c>
      <c r="F39" s="69" t="s">
        <v>33</v>
      </c>
      <c r="G39" s="102">
        <f>SUM(G40:G41)</f>
        <v>62.7</v>
      </c>
      <c r="H39" s="102">
        <f>SUM(H40:H41)</f>
        <v>62.7</v>
      </c>
    </row>
    <row r="40" spans="1:8" ht="12.75">
      <c r="A40" s="16" t="s">
        <v>14</v>
      </c>
      <c r="B40" s="95" t="s">
        <v>58</v>
      </c>
      <c r="C40" s="17" t="s">
        <v>18</v>
      </c>
      <c r="D40" s="12" t="s">
        <v>12</v>
      </c>
      <c r="E40" s="142">
        <v>6130173110</v>
      </c>
      <c r="F40" s="39" t="s">
        <v>30</v>
      </c>
      <c r="G40" s="106">
        <v>48.2</v>
      </c>
      <c r="H40" s="106">
        <v>48.2</v>
      </c>
    </row>
    <row r="41" spans="1:8" ht="12.75">
      <c r="A41" s="16" t="s">
        <v>19</v>
      </c>
      <c r="B41" s="95" t="s">
        <v>58</v>
      </c>
      <c r="C41" s="17" t="s">
        <v>18</v>
      </c>
      <c r="D41" s="12" t="s">
        <v>12</v>
      </c>
      <c r="E41" s="142">
        <v>6130173110</v>
      </c>
      <c r="F41" s="39" t="s">
        <v>34</v>
      </c>
      <c r="G41" s="106">
        <v>14.5</v>
      </c>
      <c r="H41" s="106">
        <v>14.5</v>
      </c>
    </row>
    <row r="42" spans="1:8" ht="39">
      <c r="A42" s="50" t="s">
        <v>49</v>
      </c>
      <c r="B42" s="67" t="s">
        <v>58</v>
      </c>
      <c r="C42" s="68" t="s">
        <v>18</v>
      </c>
      <c r="D42" s="67" t="s">
        <v>12</v>
      </c>
      <c r="E42" s="68">
        <v>6130173110</v>
      </c>
      <c r="F42" s="69" t="s">
        <v>41</v>
      </c>
      <c r="G42" s="110">
        <f>SUM(G43:G43)</f>
        <v>3.1</v>
      </c>
      <c r="H42" s="110">
        <f>SUM(H43:H43)</f>
        <v>3.1</v>
      </c>
    </row>
    <row r="43" spans="1:8" ht="39.75" thickBot="1">
      <c r="A43" s="42" t="s">
        <v>38</v>
      </c>
      <c r="B43" s="96" t="s">
        <v>58</v>
      </c>
      <c r="C43" s="10" t="s">
        <v>18</v>
      </c>
      <c r="D43" s="31" t="s">
        <v>12</v>
      </c>
      <c r="E43" s="142">
        <v>6130173110</v>
      </c>
      <c r="F43" s="40" t="s">
        <v>31</v>
      </c>
      <c r="G43" s="114">
        <v>3.1</v>
      </c>
      <c r="H43" s="114">
        <v>3.1</v>
      </c>
    </row>
    <row r="44" spans="1:8" ht="13.5" thickBot="1">
      <c r="A44" s="77" t="s">
        <v>28</v>
      </c>
      <c r="B44" s="78" t="s">
        <v>58</v>
      </c>
      <c r="C44" s="78" t="s">
        <v>11</v>
      </c>
      <c r="D44" s="78" t="s">
        <v>27</v>
      </c>
      <c r="E44" s="79" t="s">
        <v>36</v>
      </c>
      <c r="F44" s="79" t="s">
        <v>10</v>
      </c>
      <c r="G44" s="126">
        <f>SUM(G45)</f>
        <v>3929.3</v>
      </c>
      <c r="H44" s="126">
        <f>SUM(H45)</f>
        <v>3961.4</v>
      </c>
    </row>
    <row r="45" spans="1:8" ht="39">
      <c r="A45" s="50" t="s">
        <v>49</v>
      </c>
      <c r="B45" s="75" t="s">
        <v>58</v>
      </c>
      <c r="C45" s="75" t="s">
        <v>11</v>
      </c>
      <c r="D45" s="75" t="s">
        <v>27</v>
      </c>
      <c r="E45" s="76" t="s">
        <v>88</v>
      </c>
      <c r="F45" s="76" t="s">
        <v>41</v>
      </c>
      <c r="G45" s="114">
        <v>3929.3</v>
      </c>
      <c r="H45" s="114">
        <v>3961.4</v>
      </c>
    </row>
    <row r="46" spans="1:8" ht="53.25" thickBot="1">
      <c r="A46" s="91" t="s">
        <v>60</v>
      </c>
      <c r="B46" s="92" t="s">
        <v>58</v>
      </c>
      <c r="C46" s="92" t="s">
        <v>11</v>
      </c>
      <c r="D46" s="92" t="s">
        <v>27</v>
      </c>
      <c r="E46" s="93" t="s">
        <v>88</v>
      </c>
      <c r="F46" s="93" t="s">
        <v>31</v>
      </c>
      <c r="G46" s="116">
        <v>3929.3</v>
      </c>
      <c r="H46" s="116">
        <v>3961.4</v>
      </c>
    </row>
    <row r="47" spans="1:8" ht="27.75" thickBot="1">
      <c r="A47" s="71" t="s">
        <v>64</v>
      </c>
      <c r="B47" s="72" t="s">
        <v>58</v>
      </c>
      <c r="C47" s="72" t="s">
        <v>55</v>
      </c>
      <c r="D47" s="72" t="s">
        <v>12</v>
      </c>
      <c r="E47" s="73" t="s">
        <v>36</v>
      </c>
      <c r="F47" s="74" t="s">
        <v>10</v>
      </c>
      <c r="G47" s="113">
        <v>654.7</v>
      </c>
      <c r="H47" s="138">
        <v>654.7</v>
      </c>
    </row>
    <row r="48" spans="1:8" ht="27" thickBot="1">
      <c r="A48" s="80" t="s">
        <v>52</v>
      </c>
      <c r="B48" s="13" t="s">
        <v>58</v>
      </c>
      <c r="C48" s="13" t="s">
        <v>15</v>
      </c>
      <c r="D48" s="14" t="s">
        <v>9</v>
      </c>
      <c r="E48" s="13" t="s">
        <v>36</v>
      </c>
      <c r="F48" s="18" t="s">
        <v>10</v>
      </c>
      <c r="G48" s="112">
        <f>SUM(G49)</f>
        <v>5763.6</v>
      </c>
      <c r="H48" s="112">
        <f>SUM(H49)</f>
        <v>5823.3</v>
      </c>
    </row>
    <row r="49" spans="1:8" ht="13.5" thickBot="1">
      <c r="A49" s="26" t="s">
        <v>65</v>
      </c>
      <c r="B49" s="34" t="s">
        <v>58</v>
      </c>
      <c r="C49" s="81" t="s">
        <v>21</v>
      </c>
      <c r="D49" s="81" t="s">
        <v>17</v>
      </c>
      <c r="E49" s="81" t="s">
        <v>36</v>
      </c>
      <c r="F49" s="33" t="s">
        <v>10</v>
      </c>
      <c r="G49" s="101">
        <f>SUM(G50+G51)</f>
        <v>5763.6</v>
      </c>
      <c r="H49" s="101">
        <f>SUM(H50+H51)</f>
        <v>5823.3</v>
      </c>
    </row>
    <row r="50" spans="1:8" ht="12.75">
      <c r="A50" s="15" t="s">
        <v>29</v>
      </c>
      <c r="B50" s="95" t="s">
        <v>58</v>
      </c>
      <c r="C50" s="17" t="s">
        <v>21</v>
      </c>
      <c r="D50" s="17" t="s">
        <v>17</v>
      </c>
      <c r="E50" s="38">
        <v>8030080010</v>
      </c>
      <c r="F50" s="39" t="s">
        <v>32</v>
      </c>
      <c r="G50" s="118">
        <v>3992.6</v>
      </c>
      <c r="H50" s="118">
        <v>3901.8</v>
      </c>
    </row>
    <row r="51" spans="1:8" ht="12.75">
      <c r="A51" s="16" t="s">
        <v>29</v>
      </c>
      <c r="B51" s="97" t="s">
        <v>58</v>
      </c>
      <c r="C51" s="19" t="s">
        <v>21</v>
      </c>
      <c r="D51" s="19" t="s">
        <v>17</v>
      </c>
      <c r="E51" s="38">
        <v>8030080020</v>
      </c>
      <c r="F51" s="39" t="s">
        <v>32</v>
      </c>
      <c r="G51" s="106">
        <v>1771</v>
      </c>
      <c r="H51" s="106">
        <v>1921.5</v>
      </c>
    </row>
    <row r="52" spans="1:8" ht="27" thickBot="1">
      <c r="A52" s="130" t="s">
        <v>67</v>
      </c>
      <c r="B52" s="131" t="s">
        <v>84</v>
      </c>
      <c r="C52" s="132">
        <v>13</v>
      </c>
      <c r="D52" s="131" t="s">
        <v>8</v>
      </c>
      <c r="E52" s="132">
        <v>8010080020</v>
      </c>
      <c r="F52" s="133" t="s">
        <v>68</v>
      </c>
      <c r="G52" s="134">
        <v>1</v>
      </c>
      <c r="H52" s="134">
        <v>0.9</v>
      </c>
    </row>
    <row r="53" spans="1:8" ht="13.5" thickBot="1">
      <c r="A53" s="26" t="s">
        <v>69</v>
      </c>
      <c r="B53" s="34" t="s">
        <v>58</v>
      </c>
      <c r="C53" s="81">
        <v>14</v>
      </c>
      <c r="D53" s="81" t="s">
        <v>17</v>
      </c>
      <c r="E53" s="81">
        <v>8010181520</v>
      </c>
      <c r="F53" s="33" t="s">
        <v>70</v>
      </c>
      <c r="G53" s="101">
        <v>383.1</v>
      </c>
      <c r="H53" s="101">
        <v>373.3</v>
      </c>
    </row>
    <row r="54" ht="12.75">
      <c r="B54" s="30"/>
    </row>
  </sheetData>
  <sheetProtection/>
  <mergeCells count="3">
    <mergeCell ref="A6:A7"/>
    <mergeCell ref="G6:G7"/>
    <mergeCell ref="H6:H7"/>
  </mergeCells>
  <printOptions/>
  <pageMargins left="0.4724409448818898" right="0.4330708661417323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Светлана</cp:lastModifiedBy>
  <cp:lastPrinted>2024-04-22T01:37:31Z</cp:lastPrinted>
  <dcterms:created xsi:type="dcterms:W3CDTF">2005-11-29T06:08:22Z</dcterms:created>
  <dcterms:modified xsi:type="dcterms:W3CDTF">2024-04-22T04:28:47Z</dcterms:modified>
  <cp:category/>
  <cp:version/>
  <cp:contentType/>
  <cp:contentStatus/>
</cp:coreProperties>
</file>